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מחשבון" sheetId="1" state="visible" r:id="rId1"/>
    <sheet xmlns:r="http://schemas.openxmlformats.org/officeDocument/2006/relationships" name="תחזית שנתית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₪&quot;"/>
    <numFmt numFmtId="165" formatCode="0.0%"/>
  </numFmts>
  <fonts count="13">
    <font>
      <name val="Calibri"/>
      <family val="2"/>
      <color theme="1"/>
      <sz val="11"/>
      <scheme val="minor"/>
    </font>
    <font>
      <name val="Heebo"/>
      <b val="1"/>
      <color rgb="00FFFFFF"/>
      <sz val="16"/>
    </font>
    <font>
      <name val="Heebo"/>
      <color rgb="00C9D2DE"/>
      <sz val="10"/>
    </font>
    <font>
      <name val="Heebo"/>
      <b val="1"/>
      <color rgb="0006142B"/>
      <sz val="12"/>
    </font>
    <font>
      <name val="Heebo"/>
      <color rgb="0006142B"/>
      <sz val="11"/>
    </font>
    <font>
      <name val="Heebo"/>
      <b val="1"/>
      <color rgb="007A4E00"/>
      <sz val="11"/>
    </font>
    <font>
      <name val="Heebo"/>
      <b val="1"/>
      <color rgb="0055606E"/>
      <sz val="10"/>
    </font>
    <font>
      <name val="Heebo"/>
      <i val="1"/>
      <color rgb="007A8694"/>
      <sz val="9"/>
    </font>
    <font>
      <name val="Heebo"/>
      <color rgb="0006142B"/>
      <sz val="10"/>
    </font>
    <font>
      <name val="Heebo"/>
      <b val="1"/>
      <color rgb="00FFFFFF"/>
      <sz val="12"/>
    </font>
    <font>
      <name val="Heebo"/>
      <color rgb="0055606E"/>
      <sz val="10"/>
    </font>
    <font>
      <name val="Heebo"/>
      <b val="1"/>
      <color rgb="0006142B"/>
      <sz val="14"/>
    </font>
    <font>
      <name val="Heebo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06142B"/>
      </patternFill>
    </fill>
    <fill>
      <patternFill patternType="solid">
        <fgColor rgb="00D4A04A"/>
      </patternFill>
    </fill>
    <fill>
      <patternFill patternType="solid">
        <fgColor rgb="00FBF1E0"/>
      </patternFill>
    </fill>
    <fill>
      <patternFill patternType="solid">
        <fgColor rgb="00F4F6F8"/>
      </patternFill>
    </fill>
    <fill>
      <patternFill patternType="solid">
        <fgColor rgb="00F1F4F8"/>
      </patternFill>
    </fill>
  </fills>
  <borders count="3">
    <border>
      <left/>
      <right/>
      <top/>
      <bottom/>
      <diagonal/>
    </border>
    <border>
      <left style="thin">
        <color rgb="00D4A04A"/>
      </left>
      <right style="thin">
        <color rgb="00D4A04A"/>
      </right>
      <top style="thin">
        <color rgb="00D4A04A"/>
      </top>
      <bottom style="thin">
        <color rgb="00D4A04A"/>
      </bottom>
    </border>
    <border>
      <left style="thin">
        <color rgb="00D9DEE4"/>
      </left>
      <right style="thin">
        <color rgb="00D9DEE4"/>
      </right>
      <top style="thin">
        <color rgb="00D9DEE4"/>
      </top>
      <bottom style="thin">
        <color rgb="00D9DEE4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right" vertical="center" indent="1"/>
    </xf>
    <xf numFmtId="0" fontId="2" fillId="2" borderId="0" applyAlignment="1" pivotButton="0" quotePrefix="0" xfId="0">
      <alignment horizontal="right" vertical="center" indent="1"/>
    </xf>
    <xf numFmtId="0" fontId="3" fillId="3" borderId="0" applyAlignment="1" pivotButton="0" quotePrefix="0" xfId="0">
      <alignment horizontal="right" vertical="center"/>
    </xf>
    <xf numFmtId="0" fontId="6" fillId="5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4" fontId="5" fillId="4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right" vertical="center"/>
    </xf>
    <xf numFmtId="10" fontId="8" fillId="0" borderId="0" applyAlignment="1" pivotButton="0" quotePrefix="0" xfId="0">
      <alignment horizontal="center" vertical="center"/>
    </xf>
    <xf numFmtId="3" fontId="8" fillId="0" borderId="0" applyAlignment="1" pivotButton="0" quotePrefix="0" xfId="0">
      <alignment horizontal="center" vertical="center"/>
    </xf>
    <xf numFmtId="165" fontId="5" fillId="4" borderId="1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3" fontId="5" fillId="4" borderId="1" applyAlignment="1" pivotButton="0" quotePrefix="0" xfId="0">
      <alignment horizontal="center" vertical="center"/>
    </xf>
    <xf numFmtId="0" fontId="9" fillId="2" borderId="0" applyAlignment="1" pivotButton="0" quotePrefix="0" xfId="0">
      <alignment horizontal="right" vertical="center" indent="1"/>
    </xf>
    <xf numFmtId="0" fontId="10" fillId="6" borderId="0" applyAlignment="1" pivotButton="0" quotePrefix="0" xfId="0">
      <alignment horizontal="right" vertical="center"/>
    </xf>
    <xf numFmtId="164" fontId="11" fillId="6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right" vertical="center" wrapText="1"/>
    </xf>
    <xf numFmtId="0" fontId="12" fillId="2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center" vertical="center"/>
    </xf>
    <xf numFmtId="164" fontId="8" fillId="5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164" fontId="8" fillId="0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rightToLeft="1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3" customWidth="1" min="3" max="3"/>
    <col width="26" customWidth="1" min="4" max="4"/>
    <col width="18" customWidth="1" min="5" max="5"/>
  </cols>
  <sheetData>
    <row r="1" ht="34" customHeight="1">
      <c r="A1" s="1" t="inlineStr">
        <is>
          <t>MSL · עוקב חיסכון ויעד פנסיוני</t>
        </is>
      </c>
    </row>
    <row r="2" ht="20" customHeight="1">
      <c r="A2" s="2" t="inlineStr">
        <is>
          <t>הזן את הפרטים בתאים הכתומים — התחזית והפער מול היעד מתעדכנים אוטומטית.</t>
        </is>
      </c>
    </row>
    <row r="4" ht="24" customHeight="1">
      <c r="A4" s="3" t="inlineStr">
        <is>
          <t>הנתונים שלך</t>
        </is>
      </c>
      <c r="D4" s="4" t="inlineStr">
        <is>
          <t>חישובי עזר (אל תערוך)</t>
        </is>
      </c>
    </row>
    <row r="5" ht="22" customHeight="1">
      <c r="A5" s="5" t="inlineStr">
        <is>
          <t>יתרה נוכחית (₪)</t>
        </is>
      </c>
      <c r="B5" s="6" t="n">
        <v>50000</v>
      </c>
      <c r="D5" s="7" t="inlineStr">
        <is>
          <t>ריבית חודשית</t>
        </is>
      </c>
      <c r="E5" s="8">
        <f>B7/12</f>
        <v/>
      </c>
    </row>
    <row r="6" ht="22" customHeight="1">
      <c r="A6" s="5" t="inlineStr">
        <is>
          <t>הפקדה חודשית (₪)</t>
        </is>
      </c>
      <c r="B6" s="6" t="n">
        <v>1500</v>
      </c>
      <c r="D6" s="7" t="inlineStr">
        <is>
          <t>מספר חודשים</t>
        </is>
      </c>
      <c r="E6" s="9">
        <f>B8*12</f>
        <v/>
      </c>
    </row>
    <row r="7" ht="22" customHeight="1">
      <c r="A7" s="5" t="inlineStr">
        <is>
          <t>תשואה שנתית צפויה (%)</t>
        </is>
      </c>
      <c r="B7" s="10" t="n">
        <v>0.05</v>
      </c>
      <c r="D7" s="7" t="inlineStr">
        <is>
          <t>צבירה צפויה (FV)</t>
        </is>
      </c>
      <c r="E7" s="11">
        <f>IF(E5=0,B5+B6*E6,B5*(1+E5)^E6+B6*((1+E5)^E6-1)/E5)</f>
        <v/>
      </c>
    </row>
    <row r="8" ht="22" customHeight="1">
      <c r="A8" s="5" t="inlineStr">
        <is>
          <t>מספר שנים עד היעד</t>
        </is>
      </c>
      <c r="B8" s="12" t="n">
        <v>20</v>
      </c>
      <c r="D8" s="7" t="inlineStr">
        <is>
          <t>הפקדה נדרשת ליעד</t>
        </is>
      </c>
      <c r="E8" s="11">
        <f>IF(B5*(1+E5)^E6&gt;=B9,0,IF(E5=0,(B9-B5)/E6,(B9-B5*(1+E5)^E6)*E5/((1+E5)^E6-1)))</f>
        <v/>
      </c>
    </row>
    <row r="9" ht="22" customHeight="1">
      <c r="A9" s="5" t="inlineStr">
        <is>
          <t>סכום היעד (₪)</t>
        </is>
      </c>
      <c r="B9" s="6" t="n">
        <v>1000000</v>
      </c>
    </row>
    <row r="12" ht="24" customHeight="1">
      <c r="A12" s="13" t="inlineStr">
        <is>
          <t>התוצאה</t>
        </is>
      </c>
    </row>
    <row r="13" ht="24" customHeight="1">
      <c r="A13" s="14" t="inlineStr">
        <is>
          <t>צבירה צפויה ביעד</t>
        </is>
      </c>
      <c r="B13" s="15">
        <f>E7</f>
        <v/>
      </c>
    </row>
    <row r="14" ht="24" customHeight="1">
      <c r="A14" s="14" t="inlineStr">
        <is>
          <t>פער מול היעד (חיובי = חסר)</t>
        </is>
      </c>
      <c r="B14" s="15">
        <f>B9-E7</f>
        <v/>
      </c>
    </row>
    <row r="15" ht="24" customHeight="1">
      <c r="A15" s="14" t="inlineStr">
        <is>
          <t>הפקדה חודשית נדרשת ליעד</t>
        </is>
      </c>
      <c r="B15" s="15">
        <f>E8</f>
        <v/>
      </c>
    </row>
    <row r="16" ht="24" customHeight="1">
      <c r="A16" s="14" t="inlineStr">
        <is>
          <t>סך הפקדות עתידיות</t>
        </is>
      </c>
      <c r="B16" s="15">
        <f>B6*E6</f>
        <v/>
      </c>
    </row>
    <row r="17" ht="24" customHeight="1">
      <c r="A17" s="14" t="inlineStr">
        <is>
          <t>סך רווח צפוי</t>
        </is>
      </c>
      <c r="B17" s="15">
        <f>E7-B5-B6*E6</f>
        <v/>
      </c>
    </row>
    <row r="19" ht="30" customHeight="1">
      <c r="A19" s="16" t="inlineStr">
        <is>
          <t>אומדן בלבד, לא ייעוץ פיננסי. ריבית-דריבית מבוססת תשואה צפויה — לא מובטחת. תשואה היסטורית אינה מבטיחה תשואה עתידית.</t>
        </is>
      </c>
    </row>
  </sheetData>
  <mergeCells count="6">
    <mergeCell ref="A4:B4"/>
    <mergeCell ref="A12:E12"/>
    <mergeCell ref="A2:E2"/>
    <mergeCell ref="A19:E19"/>
    <mergeCell ref="A1:E1"/>
    <mergeCell ref="D4:E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1"/>
  <sheetViews>
    <sheetView showGridLines="0" rightToLeft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22" customHeight="1">
      <c r="A1" s="17" t="inlineStr">
        <is>
          <t>שנה</t>
        </is>
      </c>
      <c r="B1" s="17" t="inlineStr">
        <is>
          <t>יתרת פתיחה</t>
        </is>
      </c>
      <c r="C1" s="17" t="inlineStr">
        <is>
          <t>הפקדות השנה</t>
        </is>
      </c>
      <c r="D1" s="17" t="inlineStr">
        <is>
          <t>רווח</t>
        </is>
      </c>
      <c r="E1" s="17" t="inlineStr">
        <is>
          <t>יתרת סגירה</t>
        </is>
      </c>
    </row>
    <row r="2">
      <c r="A2" s="18">
        <f>IF((ROW()-1)&lt;='מחשבון'!$B$8,ROW()-1,"")</f>
        <v/>
      </c>
      <c r="B2" s="19">
        <f>IF(A2="","",'מחשבון'!$B$5)</f>
        <v/>
      </c>
      <c r="C2" s="19">
        <f>IF(A2="","",'מחשבון'!$B$6*12)</f>
        <v/>
      </c>
      <c r="D2" s="19">
        <f>IF(A2="","",E2-B2-C2)</f>
        <v/>
      </c>
      <c r="E2" s="19">
        <f>IF(A2="","",IF('מחשבון'!$E$5=0,B2+C2,B2*(1+'מחשבון'!$E$5)^12+'מחשבון'!$B$6*((1+'מחשבון'!$E$5)^12-1)/'מחשבון'!$E$5))</f>
        <v/>
      </c>
    </row>
    <row r="3">
      <c r="A3" s="20">
        <f>IF((ROW()-1)&lt;='מחשבון'!$B$8,ROW()-1,"")</f>
        <v/>
      </c>
      <c r="B3" s="21">
        <f>IF(A3="","",E2)</f>
        <v/>
      </c>
      <c r="C3" s="21">
        <f>IF(A3="","",'מחשבון'!$B$6*12)</f>
        <v/>
      </c>
      <c r="D3" s="21">
        <f>IF(A3="","",E3-B3-C3)</f>
        <v/>
      </c>
      <c r="E3" s="21">
        <f>IF(A3="","",IF('מחשבון'!$E$5=0,B3+C3,B3*(1+'מחשבון'!$E$5)^12+'מחשבון'!$B$6*((1+'מחשבון'!$E$5)^12-1)/'מחשבון'!$E$5))</f>
        <v/>
      </c>
    </row>
    <row r="4">
      <c r="A4" s="18">
        <f>IF((ROW()-1)&lt;='מחשבון'!$B$8,ROW()-1,"")</f>
        <v/>
      </c>
      <c r="B4" s="19">
        <f>IF(A4="","",E3)</f>
        <v/>
      </c>
      <c r="C4" s="19">
        <f>IF(A4="","",'מחשבון'!$B$6*12)</f>
        <v/>
      </c>
      <c r="D4" s="19">
        <f>IF(A4="","",E4-B4-C4)</f>
        <v/>
      </c>
      <c r="E4" s="19">
        <f>IF(A4="","",IF('מחשבון'!$E$5=0,B4+C4,B4*(1+'מחשבון'!$E$5)^12+'מחשבון'!$B$6*((1+'מחשבון'!$E$5)^12-1)/'מחשבון'!$E$5))</f>
        <v/>
      </c>
    </row>
    <row r="5">
      <c r="A5" s="20">
        <f>IF((ROW()-1)&lt;='מחשבון'!$B$8,ROW()-1,"")</f>
        <v/>
      </c>
      <c r="B5" s="21">
        <f>IF(A5="","",E4)</f>
        <v/>
      </c>
      <c r="C5" s="21">
        <f>IF(A5="","",'מחשבון'!$B$6*12)</f>
        <v/>
      </c>
      <c r="D5" s="21">
        <f>IF(A5="","",E5-B5-C5)</f>
        <v/>
      </c>
      <c r="E5" s="21">
        <f>IF(A5="","",IF('מחשבון'!$E$5=0,B5+C5,B5*(1+'מחשבון'!$E$5)^12+'מחשבון'!$B$6*((1+'מחשבון'!$E$5)^12-1)/'מחשבון'!$E$5))</f>
        <v/>
      </c>
    </row>
    <row r="6">
      <c r="A6" s="18">
        <f>IF((ROW()-1)&lt;='מחשבון'!$B$8,ROW()-1,"")</f>
        <v/>
      </c>
      <c r="B6" s="19">
        <f>IF(A6="","",E5)</f>
        <v/>
      </c>
      <c r="C6" s="19">
        <f>IF(A6="","",'מחשבון'!$B$6*12)</f>
        <v/>
      </c>
      <c r="D6" s="19">
        <f>IF(A6="","",E6-B6-C6)</f>
        <v/>
      </c>
      <c r="E6" s="19">
        <f>IF(A6="","",IF('מחשבון'!$E$5=0,B6+C6,B6*(1+'מחשבון'!$E$5)^12+'מחשבון'!$B$6*((1+'מחשבון'!$E$5)^12-1)/'מחשבון'!$E$5))</f>
        <v/>
      </c>
    </row>
    <row r="7">
      <c r="A7" s="20">
        <f>IF((ROW()-1)&lt;='מחשבון'!$B$8,ROW()-1,"")</f>
        <v/>
      </c>
      <c r="B7" s="21">
        <f>IF(A7="","",E6)</f>
        <v/>
      </c>
      <c r="C7" s="21">
        <f>IF(A7="","",'מחשבון'!$B$6*12)</f>
        <v/>
      </c>
      <c r="D7" s="21">
        <f>IF(A7="","",E7-B7-C7)</f>
        <v/>
      </c>
      <c r="E7" s="21">
        <f>IF(A7="","",IF('מחשבון'!$E$5=0,B7+C7,B7*(1+'מחשבון'!$E$5)^12+'מחשבון'!$B$6*((1+'מחשבון'!$E$5)^12-1)/'מחשבון'!$E$5))</f>
        <v/>
      </c>
    </row>
    <row r="8">
      <c r="A8" s="18">
        <f>IF((ROW()-1)&lt;='מחשבון'!$B$8,ROW()-1,"")</f>
        <v/>
      </c>
      <c r="B8" s="19">
        <f>IF(A8="","",E7)</f>
        <v/>
      </c>
      <c r="C8" s="19">
        <f>IF(A8="","",'מחשבון'!$B$6*12)</f>
        <v/>
      </c>
      <c r="D8" s="19">
        <f>IF(A8="","",E8-B8-C8)</f>
        <v/>
      </c>
      <c r="E8" s="19">
        <f>IF(A8="","",IF('מחשבון'!$E$5=0,B8+C8,B8*(1+'מחשבון'!$E$5)^12+'מחשבון'!$B$6*((1+'מחשבון'!$E$5)^12-1)/'מחשבון'!$E$5))</f>
        <v/>
      </c>
    </row>
    <row r="9">
      <c r="A9" s="20">
        <f>IF((ROW()-1)&lt;='מחשבון'!$B$8,ROW()-1,"")</f>
        <v/>
      </c>
      <c r="B9" s="21">
        <f>IF(A9="","",E8)</f>
        <v/>
      </c>
      <c r="C9" s="21">
        <f>IF(A9="","",'מחשבון'!$B$6*12)</f>
        <v/>
      </c>
      <c r="D9" s="21">
        <f>IF(A9="","",E9-B9-C9)</f>
        <v/>
      </c>
      <c r="E9" s="21">
        <f>IF(A9="","",IF('מחשבון'!$E$5=0,B9+C9,B9*(1+'מחשבון'!$E$5)^12+'מחשבון'!$B$6*((1+'מחשבון'!$E$5)^12-1)/'מחשבון'!$E$5))</f>
        <v/>
      </c>
    </row>
    <row r="10">
      <c r="A10" s="18">
        <f>IF((ROW()-1)&lt;='מחשבון'!$B$8,ROW()-1,"")</f>
        <v/>
      </c>
      <c r="B10" s="19">
        <f>IF(A10="","",E9)</f>
        <v/>
      </c>
      <c r="C10" s="19">
        <f>IF(A10="","",'מחשבון'!$B$6*12)</f>
        <v/>
      </c>
      <c r="D10" s="19">
        <f>IF(A10="","",E10-B10-C10)</f>
        <v/>
      </c>
      <c r="E10" s="19">
        <f>IF(A10="","",IF('מחשבון'!$E$5=0,B10+C10,B10*(1+'מחשבון'!$E$5)^12+'מחשבון'!$B$6*((1+'מחשבון'!$E$5)^12-1)/'מחשבון'!$E$5))</f>
        <v/>
      </c>
    </row>
    <row r="11">
      <c r="A11" s="20">
        <f>IF((ROW()-1)&lt;='מחשבון'!$B$8,ROW()-1,"")</f>
        <v/>
      </c>
      <c r="B11" s="21">
        <f>IF(A11="","",E10)</f>
        <v/>
      </c>
      <c r="C11" s="21">
        <f>IF(A11="","",'מחשבון'!$B$6*12)</f>
        <v/>
      </c>
      <c r="D11" s="21">
        <f>IF(A11="","",E11-B11-C11)</f>
        <v/>
      </c>
      <c r="E11" s="21">
        <f>IF(A11="","",IF('מחשבון'!$E$5=0,B11+C11,B11*(1+'מחשבון'!$E$5)^12+'מחשבון'!$B$6*((1+'מחשבון'!$E$5)^12-1)/'מחשבון'!$E$5))</f>
        <v/>
      </c>
    </row>
    <row r="12">
      <c r="A12" s="18">
        <f>IF((ROW()-1)&lt;='מחשבון'!$B$8,ROW()-1,"")</f>
        <v/>
      </c>
      <c r="B12" s="19">
        <f>IF(A12="","",E11)</f>
        <v/>
      </c>
      <c r="C12" s="19">
        <f>IF(A12="","",'מחשבון'!$B$6*12)</f>
        <v/>
      </c>
      <c r="D12" s="19">
        <f>IF(A12="","",E12-B12-C12)</f>
        <v/>
      </c>
      <c r="E12" s="19">
        <f>IF(A12="","",IF('מחשבון'!$E$5=0,B12+C12,B12*(1+'מחשבון'!$E$5)^12+'מחשבון'!$B$6*((1+'מחשבון'!$E$5)^12-1)/'מחשבון'!$E$5))</f>
        <v/>
      </c>
    </row>
    <row r="13">
      <c r="A13" s="20">
        <f>IF((ROW()-1)&lt;='מחשבון'!$B$8,ROW()-1,"")</f>
        <v/>
      </c>
      <c r="B13" s="21">
        <f>IF(A13="","",E12)</f>
        <v/>
      </c>
      <c r="C13" s="21">
        <f>IF(A13="","",'מחשבון'!$B$6*12)</f>
        <v/>
      </c>
      <c r="D13" s="21">
        <f>IF(A13="","",E13-B13-C13)</f>
        <v/>
      </c>
      <c r="E13" s="21">
        <f>IF(A13="","",IF('מחשבון'!$E$5=0,B13+C13,B13*(1+'מחשבון'!$E$5)^12+'מחשבון'!$B$6*((1+'מחשבון'!$E$5)^12-1)/'מחשבון'!$E$5))</f>
        <v/>
      </c>
    </row>
    <row r="14">
      <c r="A14" s="18">
        <f>IF((ROW()-1)&lt;='מחשבון'!$B$8,ROW()-1,"")</f>
        <v/>
      </c>
      <c r="B14" s="19">
        <f>IF(A14="","",E13)</f>
        <v/>
      </c>
      <c r="C14" s="19">
        <f>IF(A14="","",'מחשבון'!$B$6*12)</f>
        <v/>
      </c>
      <c r="D14" s="19">
        <f>IF(A14="","",E14-B14-C14)</f>
        <v/>
      </c>
      <c r="E14" s="19">
        <f>IF(A14="","",IF('מחשבון'!$E$5=0,B14+C14,B14*(1+'מחשבון'!$E$5)^12+'מחשבון'!$B$6*((1+'מחשבון'!$E$5)^12-1)/'מחשבון'!$E$5))</f>
        <v/>
      </c>
    </row>
    <row r="15">
      <c r="A15" s="20">
        <f>IF((ROW()-1)&lt;='מחשבון'!$B$8,ROW()-1,"")</f>
        <v/>
      </c>
      <c r="B15" s="21">
        <f>IF(A15="","",E14)</f>
        <v/>
      </c>
      <c r="C15" s="21">
        <f>IF(A15="","",'מחשבון'!$B$6*12)</f>
        <v/>
      </c>
      <c r="D15" s="21">
        <f>IF(A15="","",E15-B15-C15)</f>
        <v/>
      </c>
      <c r="E15" s="21">
        <f>IF(A15="","",IF('מחשבון'!$E$5=0,B15+C15,B15*(1+'מחשבון'!$E$5)^12+'מחשבון'!$B$6*((1+'מחשבון'!$E$5)^12-1)/'מחשבון'!$E$5))</f>
        <v/>
      </c>
    </row>
    <row r="16">
      <c r="A16" s="18">
        <f>IF((ROW()-1)&lt;='מחשבון'!$B$8,ROW()-1,"")</f>
        <v/>
      </c>
      <c r="B16" s="19">
        <f>IF(A16="","",E15)</f>
        <v/>
      </c>
      <c r="C16" s="19">
        <f>IF(A16="","",'מחשבון'!$B$6*12)</f>
        <v/>
      </c>
      <c r="D16" s="19">
        <f>IF(A16="","",E16-B16-C16)</f>
        <v/>
      </c>
      <c r="E16" s="19">
        <f>IF(A16="","",IF('מחשבון'!$E$5=0,B16+C16,B16*(1+'מחשבון'!$E$5)^12+'מחשבון'!$B$6*((1+'מחשבון'!$E$5)^12-1)/'מחשבון'!$E$5))</f>
        <v/>
      </c>
    </row>
    <row r="17">
      <c r="A17" s="20">
        <f>IF((ROW()-1)&lt;='מחשבון'!$B$8,ROW()-1,"")</f>
        <v/>
      </c>
      <c r="B17" s="21">
        <f>IF(A17="","",E16)</f>
        <v/>
      </c>
      <c r="C17" s="21">
        <f>IF(A17="","",'מחשבון'!$B$6*12)</f>
        <v/>
      </c>
      <c r="D17" s="21">
        <f>IF(A17="","",E17-B17-C17)</f>
        <v/>
      </c>
      <c r="E17" s="21">
        <f>IF(A17="","",IF('מחשבון'!$E$5=0,B17+C17,B17*(1+'מחשבון'!$E$5)^12+'מחשבון'!$B$6*((1+'מחשבון'!$E$5)^12-1)/'מחשבון'!$E$5))</f>
        <v/>
      </c>
    </row>
    <row r="18">
      <c r="A18" s="18">
        <f>IF((ROW()-1)&lt;='מחשבון'!$B$8,ROW()-1,"")</f>
        <v/>
      </c>
      <c r="B18" s="19">
        <f>IF(A18="","",E17)</f>
        <v/>
      </c>
      <c r="C18" s="19">
        <f>IF(A18="","",'מחשבון'!$B$6*12)</f>
        <v/>
      </c>
      <c r="D18" s="19">
        <f>IF(A18="","",E18-B18-C18)</f>
        <v/>
      </c>
      <c r="E18" s="19">
        <f>IF(A18="","",IF('מחשבון'!$E$5=0,B18+C18,B18*(1+'מחשבון'!$E$5)^12+'מחשבון'!$B$6*((1+'מחשבון'!$E$5)^12-1)/'מחשבון'!$E$5))</f>
        <v/>
      </c>
    </row>
    <row r="19">
      <c r="A19" s="20">
        <f>IF((ROW()-1)&lt;='מחשבון'!$B$8,ROW()-1,"")</f>
        <v/>
      </c>
      <c r="B19" s="21">
        <f>IF(A19="","",E18)</f>
        <v/>
      </c>
      <c r="C19" s="21">
        <f>IF(A19="","",'מחשבון'!$B$6*12)</f>
        <v/>
      </c>
      <c r="D19" s="21">
        <f>IF(A19="","",E19-B19-C19)</f>
        <v/>
      </c>
      <c r="E19" s="21">
        <f>IF(A19="","",IF('מחשבון'!$E$5=0,B19+C19,B19*(1+'מחשבון'!$E$5)^12+'מחשבון'!$B$6*((1+'מחשבון'!$E$5)^12-1)/'מחשבון'!$E$5))</f>
        <v/>
      </c>
    </row>
    <row r="20">
      <c r="A20" s="18">
        <f>IF((ROW()-1)&lt;='מחשבון'!$B$8,ROW()-1,"")</f>
        <v/>
      </c>
      <c r="B20" s="19">
        <f>IF(A20="","",E19)</f>
        <v/>
      </c>
      <c r="C20" s="19">
        <f>IF(A20="","",'מחשבון'!$B$6*12)</f>
        <v/>
      </c>
      <c r="D20" s="19">
        <f>IF(A20="","",E20-B20-C20)</f>
        <v/>
      </c>
      <c r="E20" s="19">
        <f>IF(A20="","",IF('מחשבון'!$E$5=0,B20+C20,B20*(1+'מחשבון'!$E$5)^12+'מחשבון'!$B$6*((1+'מחשבון'!$E$5)^12-1)/'מחשבון'!$E$5))</f>
        <v/>
      </c>
    </row>
    <row r="21">
      <c r="A21" s="20">
        <f>IF((ROW()-1)&lt;='מחשבון'!$B$8,ROW()-1,"")</f>
        <v/>
      </c>
      <c r="B21" s="21">
        <f>IF(A21="","",E20)</f>
        <v/>
      </c>
      <c r="C21" s="21">
        <f>IF(A21="","",'מחשבון'!$B$6*12)</f>
        <v/>
      </c>
      <c r="D21" s="21">
        <f>IF(A21="","",E21-B21-C21)</f>
        <v/>
      </c>
      <c r="E21" s="21">
        <f>IF(A21="","",IF('מחשבון'!$E$5=0,B21+C21,B21*(1+'מחשבון'!$E$5)^12+'מחשבון'!$B$6*((1+'מחשבון'!$E$5)^12-1)/'מחשבון'!$E$5))</f>
        <v/>
      </c>
    </row>
    <row r="22">
      <c r="A22" s="18">
        <f>IF((ROW()-1)&lt;='מחשבון'!$B$8,ROW()-1,"")</f>
        <v/>
      </c>
      <c r="B22" s="19">
        <f>IF(A22="","",E21)</f>
        <v/>
      </c>
      <c r="C22" s="19">
        <f>IF(A22="","",'מחשבון'!$B$6*12)</f>
        <v/>
      </c>
      <c r="D22" s="19">
        <f>IF(A22="","",E22-B22-C22)</f>
        <v/>
      </c>
      <c r="E22" s="19">
        <f>IF(A22="","",IF('מחשבון'!$E$5=0,B22+C22,B22*(1+'מחשבון'!$E$5)^12+'מחשבון'!$B$6*((1+'מחשבון'!$E$5)^12-1)/'מחשבון'!$E$5))</f>
        <v/>
      </c>
    </row>
    <row r="23">
      <c r="A23" s="20">
        <f>IF((ROW()-1)&lt;='מחשבון'!$B$8,ROW()-1,"")</f>
        <v/>
      </c>
      <c r="B23" s="21">
        <f>IF(A23="","",E22)</f>
        <v/>
      </c>
      <c r="C23" s="21">
        <f>IF(A23="","",'מחשבון'!$B$6*12)</f>
        <v/>
      </c>
      <c r="D23" s="21">
        <f>IF(A23="","",E23-B23-C23)</f>
        <v/>
      </c>
      <c r="E23" s="21">
        <f>IF(A23="","",IF('מחשבון'!$E$5=0,B23+C23,B23*(1+'מחשבון'!$E$5)^12+'מחשבון'!$B$6*((1+'מחשבון'!$E$5)^12-1)/'מחשבון'!$E$5))</f>
        <v/>
      </c>
    </row>
    <row r="24">
      <c r="A24" s="18">
        <f>IF((ROW()-1)&lt;='מחשבון'!$B$8,ROW()-1,"")</f>
        <v/>
      </c>
      <c r="B24" s="19">
        <f>IF(A24="","",E23)</f>
        <v/>
      </c>
      <c r="C24" s="19">
        <f>IF(A24="","",'מחשבון'!$B$6*12)</f>
        <v/>
      </c>
      <c r="D24" s="19">
        <f>IF(A24="","",E24-B24-C24)</f>
        <v/>
      </c>
      <c r="E24" s="19">
        <f>IF(A24="","",IF('מחשבון'!$E$5=0,B24+C24,B24*(1+'מחשבון'!$E$5)^12+'מחשבון'!$B$6*((1+'מחשבון'!$E$5)^12-1)/'מחשבון'!$E$5))</f>
        <v/>
      </c>
    </row>
    <row r="25">
      <c r="A25" s="20">
        <f>IF((ROW()-1)&lt;='מחשבון'!$B$8,ROW()-1,"")</f>
        <v/>
      </c>
      <c r="B25" s="21">
        <f>IF(A25="","",E24)</f>
        <v/>
      </c>
      <c r="C25" s="21">
        <f>IF(A25="","",'מחשבון'!$B$6*12)</f>
        <v/>
      </c>
      <c r="D25" s="21">
        <f>IF(A25="","",E25-B25-C25)</f>
        <v/>
      </c>
      <c r="E25" s="21">
        <f>IF(A25="","",IF('מחשבון'!$E$5=0,B25+C25,B25*(1+'מחשבון'!$E$5)^12+'מחשבון'!$B$6*((1+'מחשבון'!$E$5)^12-1)/'מחשבון'!$E$5))</f>
        <v/>
      </c>
    </row>
    <row r="26">
      <c r="A26" s="18">
        <f>IF((ROW()-1)&lt;='מחשבון'!$B$8,ROW()-1,"")</f>
        <v/>
      </c>
      <c r="B26" s="19">
        <f>IF(A26="","",E25)</f>
        <v/>
      </c>
      <c r="C26" s="19">
        <f>IF(A26="","",'מחשבון'!$B$6*12)</f>
        <v/>
      </c>
      <c r="D26" s="19">
        <f>IF(A26="","",E26-B26-C26)</f>
        <v/>
      </c>
      <c r="E26" s="19">
        <f>IF(A26="","",IF('מחשבון'!$E$5=0,B26+C26,B26*(1+'מחשבון'!$E$5)^12+'מחשבון'!$B$6*((1+'מחשבון'!$E$5)^12-1)/'מחשבון'!$E$5))</f>
        <v/>
      </c>
    </row>
    <row r="27">
      <c r="A27" s="20">
        <f>IF((ROW()-1)&lt;='מחשבון'!$B$8,ROW()-1,"")</f>
        <v/>
      </c>
      <c r="B27" s="21">
        <f>IF(A27="","",E26)</f>
        <v/>
      </c>
      <c r="C27" s="21">
        <f>IF(A27="","",'מחשבון'!$B$6*12)</f>
        <v/>
      </c>
      <c r="D27" s="21">
        <f>IF(A27="","",E27-B27-C27)</f>
        <v/>
      </c>
      <c r="E27" s="21">
        <f>IF(A27="","",IF('מחשבון'!$E$5=0,B27+C27,B27*(1+'מחשבון'!$E$5)^12+'מחשבון'!$B$6*((1+'מחשבון'!$E$5)^12-1)/'מחשבון'!$E$5))</f>
        <v/>
      </c>
    </row>
    <row r="28">
      <c r="A28" s="18">
        <f>IF((ROW()-1)&lt;='מחשבון'!$B$8,ROW()-1,"")</f>
        <v/>
      </c>
      <c r="B28" s="19">
        <f>IF(A28="","",E27)</f>
        <v/>
      </c>
      <c r="C28" s="19">
        <f>IF(A28="","",'מחשבון'!$B$6*12)</f>
        <v/>
      </c>
      <c r="D28" s="19">
        <f>IF(A28="","",E28-B28-C28)</f>
        <v/>
      </c>
      <c r="E28" s="19">
        <f>IF(A28="","",IF('מחשבון'!$E$5=0,B28+C28,B28*(1+'מחשבון'!$E$5)^12+'מחשבון'!$B$6*((1+'מחשבון'!$E$5)^12-1)/'מחשבון'!$E$5))</f>
        <v/>
      </c>
    </row>
    <row r="29">
      <c r="A29" s="20">
        <f>IF((ROW()-1)&lt;='מחשבון'!$B$8,ROW()-1,"")</f>
        <v/>
      </c>
      <c r="B29" s="21">
        <f>IF(A29="","",E28)</f>
        <v/>
      </c>
      <c r="C29" s="21">
        <f>IF(A29="","",'מחשבון'!$B$6*12)</f>
        <v/>
      </c>
      <c r="D29" s="21">
        <f>IF(A29="","",E29-B29-C29)</f>
        <v/>
      </c>
      <c r="E29" s="21">
        <f>IF(A29="","",IF('מחשבון'!$E$5=0,B29+C29,B29*(1+'מחשבון'!$E$5)^12+'מחשבון'!$B$6*((1+'מחשבון'!$E$5)^12-1)/'מחשבון'!$E$5))</f>
        <v/>
      </c>
    </row>
    <row r="30">
      <c r="A30" s="18">
        <f>IF((ROW()-1)&lt;='מחשבון'!$B$8,ROW()-1,"")</f>
        <v/>
      </c>
      <c r="B30" s="19">
        <f>IF(A30="","",E29)</f>
        <v/>
      </c>
      <c r="C30" s="19">
        <f>IF(A30="","",'מחשבון'!$B$6*12)</f>
        <v/>
      </c>
      <c r="D30" s="19">
        <f>IF(A30="","",E30-B30-C30)</f>
        <v/>
      </c>
      <c r="E30" s="19">
        <f>IF(A30="","",IF('מחשבון'!$E$5=0,B30+C30,B30*(1+'מחשבון'!$E$5)^12+'מחשבון'!$B$6*((1+'מחשבון'!$E$5)^12-1)/'מחשבון'!$E$5))</f>
        <v/>
      </c>
    </row>
    <row r="31">
      <c r="A31" s="20">
        <f>IF((ROW()-1)&lt;='מחשבון'!$B$8,ROW()-1,"")</f>
        <v/>
      </c>
      <c r="B31" s="21">
        <f>IF(A31="","",E30)</f>
        <v/>
      </c>
      <c r="C31" s="21">
        <f>IF(A31="","",'מחשבון'!$B$6*12)</f>
        <v/>
      </c>
      <c r="D31" s="21">
        <f>IF(A31="","",E31-B31-C31)</f>
        <v/>
      </c>
      <c r="E31" s="21">
        <f>IF(A31="","",IF('מחשבון'!$E$5=0,B31+C31,B31*(1+'מחשבון'!$E$5)^12+'מחשבון'!$B$6*((1+'מחשבון'!$E$5)^12-1)/'מחשבון'!$E$5))</f>
        <v/>
      </c>
    </row>
    <row r="32">
      <c r="A32" s="18">
        <f>IF((ROW()-1)&lt;='מחשבון'!$B$8,ROW()-1,"")</f>
        <v/>
      </c>
      <c r="B32" s="19">
        <f>IF(A32="","",E31)</f>
        <v/>
      </c>
      <c r="C32" s="19">
        <f>IF(A32="","",'מחשבון'!$B$6*12)</f>
        <v/>
      </c>
      <c r="D32" s="19">
        <f>IF(A32="","",E32-B32-C32)</f>
        <v/>
      </c>
      <c r="E32" s="19">
        <f>IF(A32="","",IF('מחשבון'!$E$5=0,B32+C32,B32*(1+'מחשבון'!$E$5)^12+'מחשבון'!$B$6*((1+'מחשבון'!$E$5)^12-1)/'מחשבון'!$E$5))</f>
        <v/>
      </c>
    </row>
    <row r="33">
      <c r="A33" s="20">
        <f>IF((ROW()-1)&lt;='מחשבון'!$B$8,ROW()-1,"")</f>
        <v/>
      </c>
      <c r="B33" s="21">
        <f>IF(A33="","",E32)</f>
        <v/>
      </c>
      <c r="C33" s="21">
        <f>IF(A33="","",'מחשבון'!$B$6*12)</f>
        <v/>
      </c>
      <c r="D33" s="21">
        <f>IF(A33="","",E33-B33-C33)</f>
        <v/>
      </c>
      <c r="E33" s="21">
        <f>IF(A33="","",IF('מחשבון'!$E$5=0,B33+C33,B33*(1+'מחשבון'!$E$5)^12+'מחשבון'!$B$6*((1+'מחשבון'!$E$5)^12-1)/'מחשבון'!$E$5))</f>
        <v/>
      </c>
    </row>
    <row r="34">
      <c r="A34" s="18">
        <f>IF((ROW()-1)&lt;='מחשבון'!$B$8,ROW()-1,"")</f>
        <v/>
      </c>
      <c r="B34" s="19">
        <f>IF(A34="","",E33)</f>
        <v/>
      </c>
      <c r="C34" s="19">
        <f>IF(A34="","",'מחשבון'!$B$6*12)</f>
        <v/>
      </c>
      <c r="D34" s="19">
        <f>IF(A34="","",E34-B34-C34)</f>
        <v/>
      </c>
      <c r="E34" s="19">
        <f>IF(A34="","",IF('מחשבון'!$E$5=0,B34+C34,B34*(1+'מחשבון'!$E$5)^12+'מחשבון'!$B$6*((1+'מחשבון'!$E$5)^12-1)/'מחשבון'!$E$5))</f>
        <v/>
      </c>
    </row>
    <row r="35">
      <c r="A35" s="20">
        <f>IF((ROW()-1)&lt;='מחשבון'!$B$8,ROW()-1,"")</f>
        <v/>
      </c>
      <c r="B35" s="21">
        <f>IF(A35="","",E34)</f>
        <v/>
      </c>
      <c r="C35" s="21">
        <f>IF(A35="","",'מחשבון'!$B$6*12)</f>
        <v/>
      </c>
      <c r="D35" s="21">
        <f>IF(A35="","",E35-B35-C35)</f>
        <v/>
      </c>
      <c r="E35" s="21">
        <f>IF(A35="","",IF('מחשבון'!$E$5=0,B35+C35,B35*(1+'מחשבון'!$E$5)^12+'מחשבון'!$B$6*((1+'מחשבון'!$E$5)^12-1)/'מחשבון'!$E$5))</f>
        <v/>
      </c>
    </row>
    <row r="36">
      <c r="A36" s="18">
        <f>IF((ROW()-1)&lt;='מחשבון'!$B$8,ROW()-1,"")</f>
        <v/>
      </c>
      <c r="B36" s="19">
        <f>IF(A36="","",E35)</f>
        <v/>
      </c>
      <c r="C36" s="19">
        <f>IF(A36="","",'מחשבון'!$B$6*12)</f>
        <v/>
      </c>
      <c r="D36" s="19">
        <f>IF(A36="","",E36-B36-C36)</f>
        <v/>
      </c>
      <c r="E36" s="19">
        <f>IF(A36="","",IF('מחשבון'!$E$5=0,B36+C36,B36*(1+'מחשבון'!$E$5)^12+'מחשבון'!$B$6*((1+'מחשבון'!$E$5)^12-1)/'מחשבון'!$E$5))</f>
        <v/>
      </c>
    </row>
    <row r="37">
      <c r="A37" s="20">
        <f>IF((ROW()-1)&lt;='מחשבון'!$B$8,ROW()-1,"")</f>
        <v/>
      </c>
      <c r="B37" s="21">
        <f>IF(A37="","",E36)</f>
        <v/>
      </c>
      <c r="C37" s="21">
        <f>IF(A37="","",'מחשבון'!$B$6*12)</f>
        <v/>
      </c>
      <c r="D37" s="21">
        <f>IF(A37="","",E37-B37-C37)</f>
        <v/>
      </c>
      <c r="E37" s="21">
        <f>IF(A37="","",IF('מחשבון'!$E$5=0,B37+C37,B37*(1+'מחשבון'!$E$5)^12+'מחשבון'!$B$6*((1+'מחשבון'!$E$5)^12-1)/'מחשבון'!$E$5))</f>
        <v/>
      </c>
    </row>
    <row r="38">
      <c r="A38" s="18">
        <f>IF((ROW()-1)&lt;='מחשבון'!$B$8,ROW()-1,"")</f>
        <v/>
      </c>
      <c r="B38" s="19">
        <f>IF(A38="","",E37)</f>
        <v/>
      </c>
      <c r="C38" s="19">
        <f>IF(A38="","",'מחשבון'!$B$6*12)</f>
        <v/>
      </c>
      <c r="D38" s="19">
        <f>IF(A38="","",E38-B38-C38)</f>
        <v/>
      </c>
      <c r="E38" s="19">
        <f>IF(A38="","",IF('מחשבון'!$E$5=0,B38+C38,B38*(1+'מחשבון'!$E$5)^12+'מחשבון'!$B$6*((1+'מחשבון'!$E$5)^12-1)/'מחשבון'!$E$5))</f>
        <v/>
      </c>
    </row>
    <row r="39">
      <c r="A39" s="20">
        <f>IF((ROW()-1)&lt;='מחשבון'!$B$8,ROW()-1,"")</f>
        <v/>
      </c>
      <c r="B39" s="21">
        <f>IF(A39="","",E38)</f>
        <v/>
      </c>
      <c r="C39" s="21">
        <f>IF(A39="","",'מחשבון'!$B$6*12)</f>
        <v/>
      </c>
      <c r="D39" s="21">
        <f>IF(A39="","",E39-B39-C39)</f>
        <v/>
      </c>
      <c r="E39" s="21">
        <f>IF(A39="","",IF('מחשבון'!$E$5=0,B39+C39,B39*(1+'מחשבון'!$E$5)^12+'מחשבון'!$B$6*((1+'מחשבון'!$E$5)^12-1)/'מחשבון'!$E$5))</f>
        <v/>
      </c>
    </row>
    <row r="40">
      <c r="A40" s="18">
        <f>IF((ROW()-1)&lt;='מחשבון'!$B$8,ROW()-1,"")</f>
        <v/>
      </c>
      <c r="B40" s="19">
        <f>IF(A40="","",E39)</f>
        <v/>
      </c>
      <c r="C40" s="19">
        <f>IF(A40="","",'מחשבון'!$B$6*12)</f>
        <v/>
      </c>
      <c r="D40" s="19">
        <f>IF(A40="","",E40-B40-C40)</f>
        <v/>
      </c>
      <c r="E40" s="19">
        <f>IF(A40="","",IF('מחשבון'!$E$5=0,B40+C40,B40*(1+'מחשבון'!$E$5)^12+'מחשבון'!$B$6*((1+'מחשבון'!$E$5)^12-1)/'מחשבון'!$E$5))</f>
        <v/>
      </c>
    </row>
    <row r="41">
      <c r="A41" s="20">
        <f>IF((ROW()-1)&lt;='מחשבון'!$B$8,ROW()-1,"")</f>
        <v/>
      </c>
      <c r="B41" s="21">
        <f>IF(A41="","",E40)</f>
        <v/>
      </c>
      <c r="C41" s="21">
        <f>IF(A41="","",'מחשבון'!$B$6*12)</f>
        <v/>
      </c>
      <c r="D41" s="21">
        <f>IF(A41="","",E41-B41-C41)</f>
        <v/>
      </c>
      <c r="E41" s="21">
        <f>IF(A41="","",IF('מחשבון'!$E$5=0,B41+C41,B41*(1+'מחשבון'!$E$5)^12+'מחשבון'!$B$6*((1+'מחשבון'!$E$5)^12-1)/'מחשבון'!$E$5))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2026-05-29T18:51:36Z</dcterms:created>
  <dcterms:modified xmlns:dcterms="http://purl.org/dc/terms/" xmlns:xsi="http://www.w3.org/2001/XMLSchema-instance" xsi:type="dcterms:W3CDTF">2026-05-29T18:51:36Z</dcterms:modified>
</cp:coreProperties>
</file>